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5" windowWidth="13980" windowHeight="2205" tabRatio="666" firstSheet="8" activeTab="11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6" i="12" l="1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 i="12"/>
  <c r="E14" i="12"/>
  <c r="B14" i="12"/>
  <c r="B9" i="12"/>
  <c r="G8" i="12"/>
  <c r="E8" i="12"/>
  <c r="B8" i="12"/>
  <c r="B4" i="12"/>
  <c r="B14" i="11"/>
  <c r="F13" i="11"/>
  <c r="D13" i="11"/>
  <c r="B13" i="11"/>
  <c r="B9" i="11"/>
  <c r="F8" i="11"/>
  <c r="D8" i="11"/>
  <c r="B8" i="11"/>
  <c r="B4" i="11"/>
  <c r="G20" i="10"/>
  <c r="F20" i="10"/>
  <c r="B14" i="10"/>
  <c r="H13" i="10"/>
  <c r="F13" i="10"/>
  <c r="B13" i="10"/>
  <c r="B9" i="10"/>
  <c r="I8" i="10"/>
  <c r="F8" i="10"/>
  <c r="B8" i="10"/>
  <c r="B4" i="10"/>
  <c r="A27" i="9"/>
  <c r="H14" i="9"/>
  <c r="F14" i="9"/>
  <c r="B14" i="9"/>
  <c r="B9" i="9"/>
  <c r="H8" i="9"/>
  <c r="F8" i="9"/>
  <c r="B8" i="9"/>
  <c r="B4" i="9"/>
  <c r="H20" i="2"/>
  <c r="G20" i="2"/>
  <c r="A32" i="8"/>
  <c r="A29" i="7"/>
  <c r="A29" i="6"/>
  <c r="B16" i="8"/>
  <c r="G15" i="8"/>
  <c r="E15" i="8"/>
  <c r="B15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I20" i="6"/>
  <c r="B14" i="6"/>
  <c r="H13" i="6"/>
  <c r="F13" i="6"/>
  <c r="B13" i="6"/>
  <c r="B9" i="6"/>
  <c r="I8" i="6"/>
  <c r="F8" i="6"/>
  <c r="B8" i="6"/>
  <c r="B4" i="6"/>
  <c r="G8" i="3"/>
  <c r="F8" i="1"/>
  <c r="I8" i="2"/>
  <c r="G14" i="3"/>
  <c r="E14" i="3"/>
  <c r="B15" i="3"/>
  <c r="B14" i="3"/>
  <c r="B9" i="3"/>
  <c r="E8" i="3"/>
  <c r="B8" i="3"/>
  <c r="B4" i="3"/>
  <c r="B14" i="2"/>
  <c r="B13" i="2"/>
  <c r="H13" i="2"/>
  <c r="F13" i="2"/>
  <c r="B9" i="2"/>
  <c r="F8" i="2"/>
  <c r="B8" i="2"/>
  <c r="B4" i="2"/>
  <c r="B14" i="1"/>
  <c r="B13" i="1"/>
  <c r="F13" i="1"/>
  <c r="D13" i="1"/>
  <c r="D8" i="1"/>
  <c r="B9" i="1"/>
  <c r="B8" i="1"/>
  <c r="B4" i="1"/>
  <c r="I20" i="2" l="1"/>
  <c r="H20" i="10"/>
</calcChain>
</file>

<file path=xl/sharedStrings.xml><?xml version="1.0" encoding="utf-8"?>
<sst xmlns="http://schemas.openxmlformats.org/spreadsheetml/2006/main" count="596" uniqueCount="284">
  <si>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</si>
  <si>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</si>
  <si>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</si>
  <si>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</si>
  <si>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</si>
  <si>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</si>
  <si>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</si>
  <si>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</si>
  <si>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</si>
  <si>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</si>
  <si>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</si>
  <si>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</si>
  <si>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</si>
  <si>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</si>
  <si>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</si>
  <si>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</si>
  <si>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</si>
  <si>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</si>
  <si>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</si>
  <si>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</si>
  <si>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</si>
  <si>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</si>
  <si>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</si>
  <si>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</si>
  <si>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</si>
  <si>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</si>
  <si>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</si>
  <si>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</si>
  <si>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</si>
  <si>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</si>
  <si>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</si>
  <si>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</si>
  <si>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</si>
  <si>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</si>
  <si>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</si>
  <si>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</si>
  <si>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</si>
  <si>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</si>
  <si>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</si>
  <si>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</si>
  <si>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</si>
  <si>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</si>
  <si>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</si>
  <si>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</si>
  <si>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</si>
  <si>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</si>
  <si>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</si>
  <si>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</si>
  <si>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</si>
  <si>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</si>
  <si>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</si>
  <si>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</si>
  <si>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</si>
  <si>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</si>
  <si>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</si>
  <si>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</si>
  <si>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</si>
  <si>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</si>
  <si>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</si>
  <si>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</si>
  <si>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</si>
  <si>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</si>
  <si>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</si>
  <si>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</si>
  <si>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</si>
  <si>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</si>
  <si>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</si>
  <si>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</si>
  <si>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</si>
  <si>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</si>
  <si>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</si>
  <si>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</si>
  <si>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</si>
  <si>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</si>
  <si>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</si>
  <si>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</si>
  <si>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</si>
  <si>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</si>
  <si>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</si>
  <si>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</si>
  <si>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</si>
  <si>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</si>
  <si>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</si>
  <si>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</si>
  <si>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</si>
  <si>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</si>
  <si>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</si>
  <si>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</si>
  <si>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</si>
  <si>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</si>
  <si>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</si>
  <si>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</si>
  <si>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</si>
  <si>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</si>
  <si>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</si>
  <si>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</si>
  <si>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</si>
  <si>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</si>
  <si>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</si>
  <si>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</si>
  <si>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</si>
  <si>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</si>
  <si>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</si>
  <si>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</si>
  <si>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</si>
  <si>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</si>
  <si>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</si>
  <si>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</si>
  <si>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</si>
  <si>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</si>
  <si>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</si>
  <si>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</si>
  <si>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</si>
  <si>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</si>
  <si>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</si>
  <si>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</si>
  <si>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</si>
  <si>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</si>
  <si>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</si>
  <si>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</si>
  <si>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</si>
  <si>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</si>
  <si>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</si>
  <si>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</si>
  <si>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</si>
  <si>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</si>
  <si>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</si>
  <si>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</si>
  <si>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</si>
  <si>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</si>
  <si>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</si>
  <si>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</si>
  <si>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</si>
  <si>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</si>
  <si>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</si>
  <si>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</si>
  <si>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</si>
  <si>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</si>
  <si>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</si>
  <si>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</si>
  <si>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</si>
  <si>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</si>
  <si>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</si>
  <si>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</si>
  <si>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</si>
  <si>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</si>
  <si>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</si>
  <si>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</si>
  <si>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</si>
  <si>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</si>
  <si>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</si>
  <si>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</si>
  <si>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</si>
  <si>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</si>
  <si>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</si>
  <si>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</si>
  <si>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</si>
  <si>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</si>
  <si>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</si>
  <si>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</si>
  <si>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</si>
  <si>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</si>
  <si>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</si>
  <si>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</si>
  <si>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</si>
  <si>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</si>
  <si>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</si>
  <si>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</si>
  <si>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</si>
  <si>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</si>
  <si>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</si>
  <si>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</si>
  <si>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</si>
  <si>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</si>
  <si>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</si>
  <si>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</si>
  <si>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</si>
  <si>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</si>
  <si>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</si>
  <si>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</si>
  <si>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</si>
  <si>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</si>
  <si>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</si>
  <si>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</si>
  <si>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</si>
  <si>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</si>
  <si>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</si>
  <si>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</si>
  <si>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</si>
  <si>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</si>
  <si>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</si>
  <si>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</si>
  <si>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</si>
  <si>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</si>
  <si>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</si>
  <si>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</si>
  <si>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</si>
  <si>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</si>
  <si>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</si>
  <si>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</si>
  <si>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</si>
  <si>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</si>
  <si>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</si>
  <si>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</si>
  <si>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</si>
  <si>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</si>
  <si>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</si>
  <si>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</si>
  <si>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</si>
  <si>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</si>
  <si>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</si>
  <si>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</si>
  <si>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</si>
  <si>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</si>
  <si>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</si>
  <si>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</si>
  <si>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</si>
  <si>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</si>
  <si>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</si>
  <si>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</si>
  <si>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</si>
  <si>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</si>
  <si>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</si>
  <si>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</si>
  <si>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</si>
  <si>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</si>
  <si>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</si>
  <si>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</si>
  <si>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</si>
  <si>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</si>
  <si>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</si>
  <si>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</si>
  <si>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</si>
  <si>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</si>
  <si>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</si>
  <si>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</si>
  <si>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</si>
  <si>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</si>
  <si>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</si>
  <si>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</si>
  <si>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</si>
  <si>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</si>
  <si>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</si>
  <si>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</si>
  <si>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</si>
  <si>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</si>
  <si>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</si>
  <si>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</si>
  <si>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</si>
  <si>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</si>
  <si>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</si>
  <si>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</si>
  <si>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</si>
  <si>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</si>
  <si>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</si>
  <si>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</si>
  <si>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</si>
  <si>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</si>
  <si>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</si>
  <si>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</si>
  <si>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</si>
  <si>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</si>
  <si>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</si>
  <si>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</si>
  <si>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</si>
  <si>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</si>
  <si>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</si>
  <si>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</si>
  <si>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</si>
  <si>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</si>
  <si>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</si>
  <si>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</si>
  <si>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</si>
  <si>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</si>
  <si>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</si>
  <si>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</si>
  <si>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</si>
  <si>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</si>
  <si>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Neodata, S.A. de C.V.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</si>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</sst>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5" xfId="0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/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15" fillId="2" borderId="17" xfId="0" applyFont="1" applyFill="1" applyBorder="1"/>
    <xf numFmtId="168" fontId="3" fillId="0" borderId="0" xfId="2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/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/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/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/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9" t="s">
        <v>246</v>
      </c>
      <c r="C1" s="90" t="s">
        <v>279</v>
      </c>
    </row>
    <row r="2" spans="1:3" ht="12.75" customHeight="1" x14ac:dyDescent="0.2">
      <c r="A2" s="54" t="s">
        <v>23</v>
      </c>
      <c r="B2" s="54"/>
      <c r="C2" s="69"/>
    </row>
    <row r="3" spans="1:3" ht="12.75" customHeight="1" x14ac:dyDescent="0.2">
      <c r="A3" s="55"/>
      <c r="B3" s="55"/>
      <c r="C3" s="55"/>
    </row>
    <row r="4" spans="1:3" ht="12.75" customHeight="1" x14ac:dyDescent="0.2">
      <c r="A4" s="13" t="s">
        <v>24</v>
      </c>
      <c r="B4" s="14" t="s">
        <v>25</v>
      </c>
      <c r="C4" s="15" t="s">
        <v>26</v>
      </c>
    </row>
    <row r="5" spans="1:3" ht="12.75" customHeight="1" x14ac:dyDescent="0.2">
      <c r="A5" s="16" t="s">
        <v>27</v>
      </c>
      <c r="B5" s="17"/>
      <c r="C5" s="18"/>
    </row>
    <row r="6" spans="1:3" ht="12.75" customHeight="1" x14ac:dyDescent="0.2">
      <c r="A6" s="56" t="s">
        <v>28</v>
      </c>
      <c r="B6" s="19" t="s">
        <v>29</v>
      </c>
      <c r="C6" s="20" t="s">
        <v>278</v>
      </c>
    </row>
    <row r="7" spans="1:3" ht="12.75" customHeight="1" x14ac:dyDescent="0.2">
      <c r="A7" s="57" t="s">
        <v>30</v>
      </c>
      <c r="B7" s="22" t="s">
        <v>31</v>
      </c>
      <c r="C7" s="23" t="s">
        <v>32</v>
      </c>
    </row>
    <row r="8" spans="1:3" ht="12.75" customHeight="1" x14ac:dyDescent="0.2">
      <c r="A8" s="57" t="s">
        <v>33</v>
      </c>
      <c r="B8" s="22" t="s">
        <v>34</v>
      </c>
      <c r="C8" s="23" t="s">
        <v>35</v>
      </c>
    </row>
    <row r="9" spans="1:3" ht="12.75" customHeight="1" x14ac:dyDescent="0.2">
      <c r="A9" s="57" t="s">
        <v>36</v>
      </c>
      <c r="B9" s="22" t="s">
        <v>37</v>
      </c>
      <c r="C9" s="23" t="s">
        <v>38</v>
      </c>
    </row>
    <row r="10" spans="1:3" ht="12.75" customHeight="1" x14ac:dyDescent="0.2">
      <c r="A10" s="22" t="s">
        <v>39</v>
      </c>
      <c r="B10" s="57" t="s">
        <v>40</v>
      </c>
      <c r="C10" s="23" t="s">
        <v>41</v>
      </c>
    </row>
    <row r="11" spans="1:3" ht="12.75" customHeight="1" x14ac:dyDescent="0.2">
      <c r="A11" s="22" t="s">
        <v>42</v>
      </c>
      <c r="B11" s="22" t="s">
        <v>43</v>
      </c>
      <c r="C11" s="23" t="s">
        <v>44</v>
      </c>
    </row>
    <row r="12" spans="1:3" ht="12.75" customHeight="1" x14ac:dyDescent="0.2">
      <c r="A12" s="22" t="s">
        <v>45</v>
      </c>
      <c r="B12" s="22" t="s">
        <v>46</v>
      </c>
      <c r="C12" s="23" t="s">
        <v>47</v>
      </c>
    </row>
    <row r="13" spans="1:3" ht="12.75" customHeight="1" x14ac:dyDescent="0.2">
      <c r="A13" s="22" t="s">
        <v>48</v>
      </c>
      <c r="B13" s="22" t="s">
        <v>49</v>
      </c>
      <c r="C13" s="24" t="s">
        <v>50</v>
      </c>
    </row>
    <row r="14" spans="1:3" ht="12.75" customHeight="1" x14ac:dyDescent="0.2">
      <c r="A14" s="57" t="s">
        <v>51</v>
      </c>
      <c r="B14" s="22" t="s">
        <v>52</v>
      </c>
      <c r="C14" s="25">
        <v>1234567</v>
      </c>
    </row>
    <row r="15" spans="1:3" ht="12.75" customHeight="1" x14ac:dyDescent="0.2">
      <c r="A15" s="57" t="s">
        <v>53</v>
      </c>
      <c r="B15" s="22" t="s">
        <v>54</v>
      </c>
      <c r="C15" s="25">
        <v>12345678</v>
      </c>
    </row>
    <row r="16" spans="1:3" ht="12.75" customHeight="1" x14ac:dyDescent="0.2">
      <c r="A16" s="57" t="s">
        <v>55</v>
      </c>
      <c r="B16" s="22" t="s">
        <v>56</v>
      </c>
      <c r="C16" s="25">
        <v>123456789</v>
      </c>
    </row>
    <row r="17" spans="1:3" ht="12.75" customHeight="1" x14ac:dyDescent="0.2">
      <c r="A17" s="57" t="s">
        <v>57</v>
      </c>
      <c r="B17" s="22" t="s">
        <v>58</v>
      </c>
      <c r="C17" s="23" t="s">
        <v>59</v>
      </c>
    </row>
    <row r="18" spans="1:3" ht="12.75" customHeight="1" x14ac:dyDescent="0.2">
      <c r="A18" s="57" t="s">
        <v>60</v>
      </c>
      <c r="B18" s="22" t="s">
        <v>61</v>
      </c>
      <c r="C18" s="23" t="s">
        <v>62</v>
      </c>
    </row>
    <row r="19" spans="1:3" ht="12.75" customHeight="1" x14ac:dyDescent="0.2">
      <c r="A19" s="16" t="s">
        <v>63</v>
      </c>
      <c r="B19" s="26"/>
      <c r="C19" s="18"/>
    </row>
    <row r="20" spans="1:3" ht="38.25" x14ac:dyDescent="0.2">
      <c r="A20" s="57" t="s">
        <v>64</v>
      </c>
      <c r="B20" s="57" t="s">
        <v>65</v>
      </c>
      <c r="C20" s="27" t="s">
        <v>66</v>
      </c>
    </row>
    <row r="21" spans="1:3" x14ac:dyDescent="0.2">
      <c r="A21" s="22" t="s">
        <v>67</v>
      </c>
      <c r="B21" s="22" t="s">
        <v>68</v>
      </c>
      <c r="C21" s="23" t="s">
        <v>69</v>
      </c>
    </row>
    <row r="22" spans="1:3" ht="12.75" customHeight="1" x14ac:dyDescent="0.2">
      <c r="A22" s="22" t="s">
        <v>70</v>
      </c>
      <c r="B22" s="22" t="s">
        <v>71</v>
      </c>
      <c r="C22" s="23" t="s">
        <v>72</v>
      </c>
    </row>
    <row r="23" spans="1:3" ht="12.75" customHeight="1" x14ac:dyDescent="0.2">
      <c r="A23" s="22" t="s">
        <v>171</v>
      </c>
      <c r="B23" s="22" t="s">
        <v>172</v>
      </c>
      <c r="C23" s="23" t="s">
        <v>172</v>
      </c>
    </row>
    <row r="24" spans="1:3" ht="12.75" customHeight="1" x14ac:dyDescent="0.2">
      <c r="A24" s="22" t="s">
        <v>173</v>
      </c>
      <c r="B24" s="22" t="s">
        <v>174</v>
      </c>
      <c r="C24" s="23" t="s">
        <v>174</v>
      </c>
    </row>
    <row r="25" spans="1:3" ht="12.75" customHeight="1" x14ac:dyDescent="0.2">
      <c r="A25" s="22" t="s">
        <v>175</v>
      </c>
      <c r="B25" s="22" t="s">
        <v>176</v>
      </c>
      <c r="C25" s="23" t="s">
        <v>176</v>
      </c>
    </row>
    <row r="26" spans="1:3" ht="12.75" customHeight="1" x14ac:dyDescent="0.2">
      <c r="A26" s="22" t="s">
        <v>177</v>
      </c>
      <c r="B26" s="22" t="s">
        <v>178</v>
      </c>
      <c r="C26" s="23" t="s">
        <v>178</v>
      </c>
    </row>
    <row r="27" spans="1:3" ht="12.75" customHeight="1" x14ac:dyDescent="0.2">
      <c r="A27" s="22" t="s">
        <v>179</v>
      </c>
      <c r="B27" s="22" t="s">
        <v>180</v>
      </c>
      <c r="C27" s="23" t="s">
        <v>180</v>
      </c>
    </row>
    <row r="28" spans="1:3" ht="12.75" customHeight="1" x14ac:dyDescent="0.2">
      <c r="A28" s="22" t="s">
        <v>181</v>
      </c>
      <c r="B28" s="22" t="s">
        <v>182</v>
      </c>
      <c r="C28" s="23" t="s">
        <v>182</v>
      </c>
    </row>
    <row r="29" spans="1:3" ht="12.75" customHeight="1" x14ac:dyDescent="0.2">
      <c r="A29" s="22" t="s">
        <v>183</v>
      </c>
      <c r="B29" s="22" t="s">
        <v>184</v>
      </c>
      <c r="C29" s="23" t="s">
        <v>184</v>
      </c>
    </row>
    <row r="30" spans="1:3" ht="12.75" customHeight="1" x14ac:dyDescent="0.2">
      <c r="A30" s="93" t="s">
        <v>250</v>
      </c>
      <c r="B30" s="94" t="s">
        <v>251</v>
      </c>
      <c r="C30" s="95" t="s">
        <v>251</v>
      </c>
    </row>
    <row r="31" spans="1:3" ht="12.75" customHeight="1" x14ac:dyDescent="0.2">
      <c r="A31" s="96" t="s">
        <v>252</v>
      </c>
      <c r="B31" s="94" t="s">
        <v>253</v>
      </c>
      <c r="C31" s="95" t="s">
        <v>253</v>
      </c>
    </row>
    <row r="32" spans="1:3" ht="12.75" customHeight="1" x14ac:dyDescent="0.2">
      <c r="A32" s="93" t="s">
        <v>254</v>
      </c>
      <c r="B32" s="94" t="s">
        <v>255</v>
      </c>
      <c r="C32" s="95" t="s">
        <v>255</v>
      </c>
    </row>
    <row r="33" spans="1:3" ht="12.75" customHeight="1" x14ac:dyDescent="0.2">
      <c r="A33" s="16" t="s">
        <v>73</v>
      </c>
      <c r="B33" s="26"/>
      <c r="C33" s="18"/>
    </row>
    <row r="34" spans="1:3" ht="12.75" customHeight="1" x14ac:dyDescent="0.2">
      <c r="A34" s="57" t="s">
        <v>74</v>
      </c>
      <c r="B34" s="22" t="s">
        <v>75</v>
      </c>
      <c r="C34" s="101">
        <v>40017</v>
      </c>
    </row>
    <row r="35" spans="1:3" ht="12.75" customHeight="1" x14ac:dyDescent="0.2">
      <c r="A35" s="57" t="s">
        <v>76</v>
      </c>
      <c r="B35" s="22" t="s">
        <v>77</v>
      </c>
      <c r="C35" s="25" t="s">
        <v>78</v>
      </c>
    </row>
    <row r="36" spans="1:3" ht="12.75" customHeight="1" x14ac:dyDescent="0.2">
      <c r="A36" s="57" t="s">
        <v>185</v>
      </c>
      <c r="B36" s="57" t="s">
        <v>79</v>
      </c>
      <c r="C36" s="23" t="s">
        <v>80</v>
      </c>
    </row>
    <row r="37" spans="1:3" ht="12.75" customHeight="1" x14ac:dyDescent="0.2">
      <c r="A37" s="16" t="s">
        <v>81</v>
      </c>
      <c r="B37" s="26"/>
      <c r="C37" s="28"/>
    </row>
    <row r="38" spans="1:3" ht="12.75" customHeight="1" x14ac:dyDescent="0.2">
      <c r="A38" s="91" t="s">
        <v>247</v>
      </c>
      <c r="B38" s="92" t="s">
        <v>248</v>
      </c>
      <c r="C38" s="27" t="s">
        <v>249</v>
      </c>
    </row>
    <row r="39" spans="1:3" ht="102" x14ac:dyDescent="0.2">
      <c r="A39" s="57" t="s">
        <v>82</v>
      </c>
      <c r="B39" s="22" t="s">
        <v>83</v>
      </c>
      <c r="C39" s="78" t="s">
        <v>233</v>
      </c>
    </row>
    <row r="40" spans="1:3" ht="12.75" customHeight="1" x14ac:dyDescent="0.2">
      <c r="A40" s="57" t="s">
        <v>186</v>
      </c>
      <c r="B40" s="22" t="s">
        <v>84</v>
      </c>
      <c r="C40" s="23" t="s">
        <v>85</v>
      </c>
    </row>
    <row r="41" spans="1:3" ht="12.75" customHeight="1" x14ac:dyDescent="0.2">
      <c r="A41" s="57" t="s">
        <v>187</v>
      </c>
      <c r="B41" s="22" t="s">
        <v>188</v>
      </c>
      <c r="C41" s="23" t="s">
        <v>188</v>
      </c>
    </row>
    <row r="42" spans="1:3" ht="12.75" customHeight="1" x14ac:dyDescent="0.2">
      <c r="A42" s="57" t="s">
        <v>86</v>
      </c>
      <c r="B42" s="22" t="s">
        <v>87</v>
      </c>
      <c r="C42" s="23" t="s">
        <v>38</v>
      </c>
    </row>
    <row r="43" spans="1:3" ht="12.75" customHeight="1" x14ac:dyDescent="0.2">
      <c r="A43" s="57" t="s">
        <v>88</v>
      </c>
      <c r="B43" s="57" t="s">
        <v>89</v>
      </c>
      <c r="C43" s="23" t="s">
        <v>41</v>
      </c>
    </row>
    <row r="44" spans="1:3" ht="12.75" customHeight="1" x14ac:dyDescent="0.2">
      <c r="A44" s="57" t="s">
        <v>189</v>
      </c>
      <c r="B44" s="57" t="s">
        <v>190</v>
      </c>
      <c r="C44" s="23" t="s">
        <v>190</v>
      </c>
    </row>
    <row r="45" spans="1:3" ht="12.75" customHeight="1" x14ac:dyDescent="0.2">
      <c r="A45" s="57" t="s">
        <v>191</v>
      </c>
      <c r="B45" s="57" t="s">
        <v>192</v>
      </c>
      <c r="C45" s="23" t="s">
        <v>192</v>
      </c>
    </row>
    <row r="46" spans="1:3" ht="12.75" customHeight="1" x14ac:dyDescent="0.2">
      <c r="A46" s="57" t="s">
        <v>193</v>
      </c>
      <c r="B46" s="57" t="s">
        <v>194</v>
      </c>
      <c r="C46" s="23" t="s">
        <v>194</v>
      </c>
    </row>
    <row r="47" spans="1:3" ht="12.75" customHeight="1" x14ac:dyDescent="0.2">
      <c r="A47" s="57" t="s">
        <v>195</v>
      </c>
      <c r="B47" s="57" t="s">
        <v>196</v>
      </c>
      <c r="C47" s="23" t="s">
        <v>196</v>
      </c>
    </row>
    <row r="48" spans="1:3" ht="12.75" customHeight="1" x14ac:dyDescent="0.2">
      <c r="A48" s="57" t="s">
        <v>205</v>
      </c>
      <c r="B48" s="57" t="s">
        <v>202</v>
      </c>
      <c r="C48" s="23" t="s">
        <v>206</v>
      </c>
    </row>
    <row r="49" spans="1:3" ht="12.75" customHeight="1" x14ac:dyDescent="0.2">
      <c r="A49" s="97" t="s">
        <v>256</v>
      </c>
      <c r="B49" s="97" t="s">
        <v>257</v>
      </c>
      <c r="C49" s="98" t="s">
        <v>258</v>
      </c>
    </row>
    <row r="50" spans="1:3" ht="12.75" customHeight="1" x14ac:dyDescent="0.2">
      <c r="A50" s="97" t="s">
        <v>259</v>
      </c>
      <c r="B50" s="97" t="s">
        <v>260</v>
      </c>
      <c r="C50" s="98" t="s">
        <v>261</v>
      </c>
    </row>
    <row r="51" spans="1:3" ht="12.75" customHeight="1" x14ac:dyDescent="0.2">
      <c r="A51" s="97" t="s">
        <v>262</v>
      </c>
      <c r="B51" s="97" t="s">
        <v>263</v>
      </c>
      <c r="C51" s="98" t="s">
        <v>264</v>
      </c>
    </row>
    <row r="52" spans="1:3" ht="12.75" customHeight="1" x14ac:dyDescent="0.2">
      <c r="A52" s="97" t="s">
        <v>265</v>
      </c>
      <c r="B52" s="97" t="s">
        <v>266</v>
      </c>
      <c r="C52" s="98">
        <v>52783850</v>
      </c>
    </row>
    <row r="53" spans="1:3" ht="12.75" customHeight="1" x14ac:dyDescent="0.2">
      <c r="A53" s="97" t="s">
        <v>267</v>
      </c>
      <c r="B53" s="97" t="s">
        <v>268</v>
      </c>
      <c r="C53" s="24" t="s">
        <v>269</v>
      </c>
    </row>
    <row r="54" spans="1:3" ht="12.75" customHeight="1" x14ac:dyDescent="0.2">
      <c r="A54" s="57" t="s">
        <v>90</v>
      </c>
      <c r="B54" s="22" t="s">
        <v>91</v>
      </c>
      <c r="C54" s="101">
        <v>40026</v>
      </c>
    </row>
    <row r="55" spans="1:3" ht="12.75" customHeight="1" x14ac:dyDescent="0.2">
      <c r="A55" s="58" t="s">
        <v>92</v>
      </c>
      <c r="B55" s="30" t="s">
        <v>93</v>
      </c>
      <c r="C55" s="102">
        <v>40178</v>
      </c>
    </row>
    <row r="56" spans="1:3" ht="12.75" customHeight="1" x14ac:dyDescent="0.2">
      <c r="A56" s="57" t="s">
        <v>207</v>
      </c>
      <c r="B56" s="22" t="s">
        <v>208</v>
      </c>
      <c r="C56" s="53">
        <v>100000</v>
      </c>
    </row>
    <row r="57" spans="1:3" ht="12.75" customHeight="1" x14ac:dyDescent="0.2">
      <c r="A57" s="57" t="s">
        <v>209</v>
      </c>
      <c r="B57" s="22" t="s">
        <v>210</v>
      </c>
      <c r="C57" s="53">
        <v>7722</v>
      </c>
    </row>
    <row r="58" spans="1:3" ht="12.75" customHeight="1" x14ac:dyDescent="0.2">
      <c r="A58" s="57" t="s">
        <v>211</v>
      </c>
      <c r="B58" s="22" t="s">
        <v>212</v>
      </c>
      <c r="C58" s="62">
        <v>0.15</v>
      </c>
    </row>
    <row r="59" spans="1:3" ht="12.75" customHeight="1" x14ac:dyDescent="0.2">
      <c r="A59" s="16" t="s">
        <v>94</v>
      </c>
      <c r="B59" s="26"/>
      <c r="C59" s="18"/>
    </row>
    <row r="60" spans="1:3" ht="12.75" customHeight="1" x14ac:dyDescent="0.2">
      <c r="A60" s="22" t="s">
        <v>213</v>
      </c>
      <c r="B60" s="22" t="s">
        <v>214</v>
      </c>
      <c r="C60" s="23">
        <v>153</v>
      </c>
    </row>
    <row r="61" spans="1:3" ht="12.75" customHeight="1" x14ac:dyDescent="0.2">
      <c r="A61" s="22" t="s">
        <v>215</v>
      </c>
      <c r="B61" s="22" t="s">
        <v>216</v>
      </c>
      <c r="C61" s="23">
        <v>133</v>
      </c>
    </row>
    <row r="62" spans="1:3" ht="12.75" customHeight="1" x14ac:dyDescent="0.2">
      <c r="A62" s="57" t="s">
        <v>197</v>
      </c>
      <c r="B62" s="57" t="s">
        <v>95</v>
      </c>
      <c r="C62" s="23">
        <v>2</v>
      </c>
    </row>
    <row r="63" spans="1:3" ht="12.75" customHeight="1" x14ac:dyDescent="0.2">
      <c r="A63" s="57" t="s">
        <v>198</v>
      </c>
      <c r="B63" s="57" t="s">
        <v>96</v>
      </c>
      <c r="C63" s="23" t="s">
        <v>97</v>
      </c>
    </row>
    <row r="64" spans="1:3" ht="12.75" customHeight="1" x14ac:dyDescent="0.2">
      <c r="A64" s="57" t="s">
        <v>199</v>
      </c>
      <c r="B64" s="57" t="s">
        <v>98</v>
      </c>
      <c r="C64" s="23" t="s">
        <v>99</v>
      </c>
    </row>
    <row r="65" spans="1:3" ht="12.75" customHeight="1" x14ac:dyDescent="0.2">
      <c r="A65" s="57" t="s">
        <v>201</v>
      </c>
      <c r="B65" s="57" t="s">
        <v>100</v>
      </c>
      <c r="C65" s="23" t="s">
        <v>101</v>
      </c>
    </row>
    <row r="66" spans="1:3" ht="12.75" customHeight="1" x14ac:dyDescent="0.2">
      <c r="A66" s="57" t="s">
        <v>200</v>
      </c>
      <c r="B66" s="57" t="s">
        <v>102</v>
      </c>
      <c r="C66" s="23" t="s">
        <v>103</v>
      </c>
    </row>
    <row r="67" spans="1:3" ht="12.75" customHeight="1" x14ac:dyDescent="0.2">
      <c r="A67" s="31" t="s">
        <v>104</v>
      </c>
      <c r="B67" s="32"/>
      <c r="C67" s="33"/>
    </row>
    <row r="68" spans="1:3" ht="12.75" customHeight="1" x14ac:dyDescent="0.2">
      <c r="A68" s="57" t="s">
        <v>105</v>
      </c>
      <c r="B68" s="22" t="s">
        <v>106</v>
      </c>
      <c r="C68" s="23" t="s">
        <v>107</v>
      </c>
    </row>
    <row r="69" spans="1:3" ht="12.75" customHeight="1" x14ac:dyDescent="0.2">
      <c r="A69" s="57" t="s">
        <v>108</v>
      </c>
      <c r="B69" s="22" t="s">
        <v>109</v>
      </c>
      <c r="C69" s="101">
        <v>39995</v>
      </c>
    </row>
    <row r="70" spans="1:3" ht="12.75" customHeight="1" x14ac:dyDescent="0.2">
      <c r="A70" s="59" t="s">
        <v>110</v>
      </c>
      <c r="B70" s="22" t="s">
        <v>111</v>
      </c>
      <c r="C70" s="29" t="s">
        <v>112</v>
      </c>
    </row>
  </sheetData>
  <hyperlinks>
    <hyperlink ref="C13" r:id="rId1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16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1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7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114</v>
      </c>
      <c r="B20" s="103" t="s">
        <v>123</v>
      </c>
      <c r="C20" s="73" t="s">
        <v>7</v>
      </c>
      <c r="D20" s="99" t="s">
        <v>8</v>
      </c>
      <c r="E20" s="74" t="s">
        <v>19</v>
      </c>
      <c r="F20" s="75" t="s">
        <v>20</v>
      </c>
      <c r="G20" s="75">
        <v>8</v>
      </c>
      <c r="H20" s="75">
        <v>1</v>
      </c>
      <c r="I20" s="84" t="e">
        <f>J20/(G20*H20)</f>
        <v>#VALUE!</v>
      </c>
      <c r="J20" s="85" t="s">
        <v>21</v>
      </c>
      <c r="K20" s="128" t="s">
        <v>217</v>
      </c>
    </row>
    <row r="21" spans="1:11" ht="12.75" x14ac:dyDescent="0.2">
      <c r="F21" s="2"/>
      <c r="G21" s="47"/>
      <c r="K21" s="86" t="s">
        <v>218</v>
      </c>
    </row>
    <row r="22" spans="1:11" ht="12.75" x14ac:dyDescent="0.2">
      <c r="F22" s="2"/>
      <c r="G22" s="47"/>
      <c r="K22" s="76" t="s">
        <v>219</v>
      </c>
    </row>
    <row r="23" spans="1:11" ht="12.75" x14ac:dyDescent="0.2">
      <c r="F23" s="2"/>
      <c r="G23" s="47"/>
      <c r="K23" s="81"/>
    </row>
    <row r="24" spans="1:11" ht="12.75" x14ac:dyDescent="0.2">
      <c r="A24" s="1" t="s">
        <v>165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79"/>
    </row>
    <row r="26" spans="1:11" x14ac:dyDescent="0.2">
      <c r="A26" s="50"/>
      <c r="B26" s="6"/>
      <c r="C26" s="6"/>
      <c r="D26" s="6"/>
      <c r="E26" s="6"/>
      <c r="F26" s="6"/>
      <c r="G26" s="6"/>
      <c r="H26" s="6"/>
      <c r="I26" s="6"/>
      <c r="J26" s="43" t="s">
        <v>166</v>
      </c>
      <c r="K26" s="66" t="s">
        <v>223</v>
      </c>
    </row>
    <row r="27" spans="1:11" x14ac:dyDescent="0.2">
      <c r="A27" s="50"/>
      <c r="B27" s="6"/>
      <c r="C27" s="6"/>
      <c r="D27" s="6"/>
      <c r="E27" s="6"/>
      <c r="F27" s="6"/>
      <c r="G27" s="6"/>
      <c r="H27" s="6"/>
      <c r="I27" s="6"/>
      <c r="J27" s="43" t="s">
        <v>167</v>
      </c>
      <c r="K27" s="66" t="s">
        <v>224</v>
      </c>
    </row>
    <row r="28" spans="1:11" x14ac:dyDescent="0.2">
      <c r="A28" s="50"/>
      <c r="B28" s="6"/>
      <c r="C28" s="6"/>
      <c r="D28" s="6"/>
      <c r="E28" s="6"/>
      <c r="F28" s="6"/>
      <c r="G28" s="6"/>
      <c r="H28" s="6"/>
      <c r="I28" s="6"/>
      <c r="J28" s="43" t="s">
        <v>238</v>
      </c>
      <c r="K28" s="80" t="s">
        <v>234</v>
      </c>
    </row>
    <row r="29" spans="1:11" x14ac:dyDescent="0.2">
      <c r="A29" s="82" t="str">
        <f>cargo&amp;": "&amp;responsable</f>
        <v>DIRECTOR GENERAL: JORGE L. DÁVALOS MICELI</v>
      </c>
      <c r="B29" s="112"/>
      <c r="C29" s="112"/>
      <c r="D29" s="112"/>
      <c r="E29" s="112"/>
      <c r="F29" s="112"/>
      <c r="G29" s="112"/>
      <c r="H29" s="112"/>
      <c r="I29" s="112"/>
      <c r="J29" s="67" t="s">
        <v>239</v>
      </c>
      <c r="K29" s="113" t="s">
        <v>236</v>
      </c>
    </row>
    <row r="30" spans="1:11" ht="12.75" x14ac:dyDescent="0.2">
      <c r="B30"/>
      <c r="C30"/>
      <c r="D30"/>
      <c r="K30" s="105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16"/>
      <c r="G2" s="117"/>
    </row>
    <row r="3" spans="1:7" ht="15" x14ac:dyDescent="0.25">
      <c r="A3" s="132"/>
      <c r="B3" s="133"/>
      <c r="C3" s="133"/>
      <c r="D3" s="133"/>
      <c r="E3" s="133"/>
      <c r="F3" s="121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3"/>
    </row>
    <row r="11" spans="1:7" x14ac:dyDescent="0.2">
      <c r="A11" s="109"/>
      <c r="B11" s="129"/>
      <c r="C11" s="129"/>
      <c r="D11" s="129"/>
      <c r="E11" s="129"/>
      <c r="F11" s="2"/>
      <c r="G11" s="3"/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3" t="s">
        <v>123</v>
      </c>
      <c r="C19" s="103" t="s">
        <v>136</v>
      </c>
      <c r="D19" s="75" t="s">
        <v>7</v>
      </c>
      <c r="E19" s="99" t="s">
        <v>8</v>
      </c>
      <c r="F19" s="128" t="s">
        <v>217</v>
      </c>
    </row>
    <row r="20" spans="1:7" x14ac:dyDescent="0.2">
      <c r="A20" s="70"/>
      <c r="B20" s="2"/>
      <c r="C20" s="2"/>
      <c r="D20" s="7"/>
      <c r="E20" s="71"/>
      <c r="F20" s="86" t="s">
        <v>218</v>
      </c>
    </row>
    <row r="21" spans="1:7" x14ac:dyDescent="0.2">
      <c r="A21" s="70"/>
      <c r="B21" s="2"/>
      <c r="C21" s="2"/>
      <c r="D21" s="7"/>
      <c r="E21" s="71"/>
      <c r="F21" s="76" t="s">
        <v>219</v>
      </c>
    </row>
    <row r="22" spans="1:7" x14ac:dyDescent="0.2">
      <c r="A22" s="70"/>
      <c r="B22" s="2"/>
      <c r="C22" s="2"/>
      <c r="D22" s="7"/>
      <c r="E22" s="71"/>
      <c r="F22" s="81"/>
    </row>
    <row r="23" spans="1:7" ht="12.75" x14ac:dyDescent="0.2">
      <c r="A23" s="1" t="s">
        <v>165</v>
      </c>
      <c r="F23" s="2"/>
      <c r="G23" s="47"/>
    </row>
    <row r="24" spans="1:7" x14ac:dyDescent="0.2">
      <c r="A24" s="48"/>
      <c r="B24" s="49"/>
      <c r="C24" s="49"/>
      <c r="D24" s="49"/>
      <c r="E24" s="64"/>
      <c r="F24" s="79"/>
    </row>
    <row r="25" spans="1:7" x14ac:dyDescent="0.2">
      <c r="A25" s="50"/>
      <c r="B25" s="6"/>
      <c r="C25" s="6"/>
      <c r="D25" s="6"/>
      <c r="E25" s="43" t="s">
        <v>166</v>
      </c>
      <c r="F25" s="66" t="s">
        <v>223</v>
      </c>
    </row>
    <row r="26" spans="1:7" x14ac:dyDescent="0.2">
      <c r="A26" s="50"/>
      <c r="B26" s="6"/>
      <c r="C26" s="6"/>
      <c r="D26" s="6"/>
      <c r="E26" s="43" t="s">
        <v>167</v>
      </c>
      <c r="F26" s="66" t="s">
        <v>224</v>
      </c>
    </row>
    <row r="27" spans="1:7" x14ac:dyDescent="0.2">
      <c r="A27" s="50"/>
      <c r="B27" s="6"/>
      <c r="C27" s="6"/>
      <c r="D27" s="6"/>
      <c r="E27" s="43" t="s">
        <v>238</v>
      </c>
      <c r="F27" s="80" t="s">
        <v>234</v>
      </c>
    </row>
    <row r="28" spans="1:7" x14ac:dyDescent="0.2">
      <c r="A28" s="50"/>
      <c r="B28" s="6"/>
      <c r="C28" s="6"/>
      <c r="D28" s="6"/>
      <c r="E28" s="43" t="s">
        <v>239</v>
      </c>
      <c r="F28" s="80" t="s">
        <v>236</v>
      </c>
    </row>
    <row r="29" spans="1:7" x14ac:dyDescent="0.2">
      <c r="A29" s="82" t="str">
        <f>cargo&amp;": "&amp;responsable</f>
        <v>DIRECTOR GENERAL: JORGE L. DÁVALOS MICELI</v>
      </c>
      <c r="B29" s="52"/>
      <c r="C29" s="52"/>
      <c r="D29" s="52"/>
      <c r="E29" s="67"/>
      <c r="F29" s="68"/>
    </row>
    <row r="30" spans="1:7" ht="12.75" x14ac:dyDescent="0.2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Zeros="0" tabSelected="1" zoomScaleNormal="100" workbookViewId="0">
      <selection activeCell="E22" sqref="E22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16"/>
      <c r="H2" s="117"/>
    </row>
    <row r="3" spans="1:8" ht="15" x14ac:dyDescent="0.25">
      <c r="A3" s="132"/>
      <c r="B3" s="133"/>
      <c r="C3" s="133"/>
      <c r="D3" s="133"/>
      <c r="E3" s="133"/>
      <c r="F3" s="133"/>
      <c r="G3" s="121"/>
      <c r="H3" s="120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3"/>
    </row>
    <row r="11" spans="1:8" x14ac:dyDescent="0.2">
      <c r="A11" s="109"/>
      <c r="B11" s="129"/>
      <c r="C11" s="129"/>
      <c r="D11" s="129"/>
      <c r="E11" s="129"/>
      <c r="F11" s="129"/>
      <c r="G11" s="2"/>
      <c r="H11" s="3"/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9"/>
      <c r="B14" s="129"/>
      <c r="C14" s="129"/>
      <c r="D14" s="129"/>
      <c r="E14" s="129"/>
      <c r="F14" s="129"/>
      <c r="G14" s="2"/>
      <c r="H14" s="3"/>
    </row>
    <row r="15" spans="1:8" x14ac:dyDescent="0.2">
      <c r="A15" s="108" t="s">
        <v>141</v>
      </c>
      <c r="B15" s="2" t="str">
        <f>direcciondelaobra</f>
        <v>Tramo de Barranca del Muerto a Tlahuac.</v>
      </c>
      <c r="C15" s="2"/>
      <c r="D15" s="43" t="s">
        <v>139</v>
      </c>
      <c r="E15" s="100">
        <f>fechainicio</f>
        <v>40026</v>
      </c>
      <c r="F15" s="43" t="s">
        <v>140</v>
      </c>
      <c r="G15" s="100">
        <f>fechaterminacion</f>
        <v>40178</v>
      </c>
      <c r="H15" s="3"/>
    </row>
    <row r="16" spans="1:8" ht="12" thickBot="1" x14ac:dyDescent="0.25">
      <c r="A16" s="110" t="s">
        <v>142</v>
      </c>
      <c r="B16" s="4" t="str">
        <f>ciudaddelaobra&amp;", "&amp;estadodelaobra</f>
        <v>México, Distrito Federal</v>
      </c>
      <c r="C16" s="4"/>
      <c r="D16" s="4"/>
      <c r="E16" s="4"/>
      <c r="F16" s="4"/>
      <c r="G16" s="4"/>
      <c r="H16" s="5"/>
    </row>
    <row r="17" spans="1:7" ht="12" thickTop="1" x14ac:dyDescent="0.2"/>
    <row r="18" spans="1:7" ht="12" x14ac:dyDescent="0.2">
      <c r="A18" s="107" t="s">
        <v>22</v>
      </c>
    </row>
    <row r="19" spans="1:7" ht="12" thickBot="1" x14ac:dyDescent="0.25"/>
    <row r="20" spans="1:7" ht="13.5" customHeight="1" thickTop="1" thickBot="1" x14ac:dyDescent="0.25">
      <c r="A20" s="12" t="s">
        <v>2</v>
      </c>
      <c r="B20" s="11" t="s">
        <v>3</v>
      </c>
      <c r="C20" s="11" t="s">
        <v>4</v>
      </c>
      <c r="D20" s="10" t="s">
        <v>164</v>
      </c>
      <c r="E20" s="88" t="s">
        <v>5</v>
      </c>
    </row>
    <row r="21" spans="1:7" ht="12" thickTop="1" x14ac:dyDescent="0.2">
      <c r="A21" s="1" t="s">
        <v>6</v>
      </c>
    </row>
    <row r="22" spans="1:7" x14ac:dyDescent="0.2">
      <c r="A22" s="77" t="s">
        <v>114</v>
      </c>
      <c r="B22" s="103" t="s">
        <v>123</v>
      </c>
      <c r="C22" s="75" t="s">
        <v>7</v>
      </c>
      <c r="D22" s="99" t="s">
        <v>8</v>
      </c>
      <c r="E22" s="128" t="s">
        <v>217</v>
      </c>
    </row>
    <row r="23" spans="1:7" x14ac:dyDescent="0.2">
      <c r="A23" s="70"/>
      <c r="B23" s="2"/>
      <c r="C23" s="7"/>
      <c r="D23" s="71"/>
      <c r="E23" s="86" t="s">
        <v>218</v>
      </c>
    </row>
    <row r="24" spans="1:7" x14ac:dyDescent="0.2">
      <c r="A24" s="70"/>
      <c r="B24" s="2"/>
      <c r="C24" s="7"/>
      <c r="D24" s="71"/>
      <c r="E24" s="76" t="s">
        <v>219</v>
      </c>
    </row>
    <row r="25" spans="1:7" x14ac:dyDescent="0.2">
      <c r="A25" s="70"/>
      <c r="B25" s="2"/>
      <c r="C25" s="7"/>
      <c r="D25" s="71"/>
      <c r="E25" s="81"/>
    </row>
    <row r="26" spans="1:7" ht="12.75" x14ac:dyDescent="0.2">
      <c r="A26" s="1" t="s">
        <v>165</v>
      </c>
      <c r="F26" s="2"/>
      <c r="G26" s="47"/>
    </row>
    <row r="27" spans="1:7" x14ac:dyDescent="0.2">
      <c r="A27" s="48"/>
      <c r="B27" s="49"/>
      <c r="C27" s="49"/>
      <c r="D27" s="64"/>
      <c r="E27" s="79"/>
    </row>
    <row r="28" spans="1:7" x14ac:dyDescent="0.2">
      <c r="A28" s="50"/>
      <c r="B28" s="6"/>
      <c r="C28" s="6"/>
      <c r="D28" s="43" t="s">
        <v>166</v>
      </c>
      <c r="E28" s="66" t="s">
        <v>223</v>
      </c>
    </row>
    <row r="29" spans="1:7" x14ac:dyDescent="0.2">
      <c r="A29" s="50"/>
      <c r="B29" s="6"/>
      <c r="C29" s="6"/>
      <c r="D29" s="43" t="s">
        <v>167</v>
      </c>
      <c r="E29" s="66" t="s">
        <v>224</v>
      </c>
    </row>
    <row r="30" spans="1:7" x14ac:dyDescent="0.2">
      <c r="A30" s="50"/>
      <c r="B30" s="6"/>
      <c r="C30" s="6"/>
      <c r="D30" s="43" t="s">
        <v>238</v>
      </c>
      <c r="E30" s="80" t="s">
        <v>234</v>
      </c>
    </row>
    <row r="31" spans="1:7" x14ac:dyDescent="0.2">
      <c r="A31" s="50"/>
      <c r="B31" s="6"/>
      <c r="C31" s="6"/>
      <c r="D31" s="43" t="s">
        <v>239</v>
      </c>
      <c r="E31" s="80" t="s">
        <v>236</v>
      </c>
    </row>
    <row r="32" spans="1:7" x14ac:dyDescent="0.2">
      <c r="A32" s="82" t="str">
        <f>cargo&amp;": "&amp;responsable</f>
        <v>DIRECTOR GENERAL: JORGE L. DÁVALOS MICELI</v>
      </c>
      <c r="B32" s="52"/>
      <c r="C32" s="52"/>
      <c r="D32" s="67"/>
      <c r="E32" s="68"/>
    </row>
    <row r="33" spans="2:8" ht="12.75" x14ac:dyDescent="0.2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9" sqref="A9"/>
    </sheetView>
  </sheetViews>
  <sheetFormatPr baseColWidth="10" defaultColWidth="9.140625" defaultRowHeight="12.75" x14ac:dyDescent="0.2"/>
  <cols>
    <col min="1" max="1" width="27.28515625" style="42" customWidth="1"/>
    <col min="2" max="2" width="68.28515625" style="42" customWidth="1"/>
    <col min="3" max="16384" width="9.140625" style="41"/>
  </cols>
  <sheetData>
    <row r="1" spans="1:2" ht="12.75" customHeight="1" x14ac:dyDescent="0.2">
      <c r="A1" s="40" t="s">
        <v>168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34" t="s">
        <v>204</v>
      </c>
      <c r="B3" s="35"/>
    </row>
    <row r="4" spans="1:2" ht="12.75" customHeight="1" x14ac:dyDescent="0.2">
      <c r="A4" s="36" t="s">
        <v>113</v>
      </c>
      <c r="B4" s="37" t="s">
        <v>25</v>
      </c>
    </row>
    <row r="5" spans="1:2" ht="12.75" customHeight="1" x14ac:dyDescent="0.2">
      <c r="A5" s="21" t="s">
        <v>218</v>
      </c>
      <c r="B5" s="72" t="s">
        <v>221</v>
      </c>
    </row>
    <row r="6" spans="1:2" ht="12.75" customHeight="1" x14ac:dyDescent="0.2">
      <c r="A6" s="22" t="s">
        <v>114</v>
      </c>
      <c r="B6" s="38" t="s">
        <v>115</v>
      </c>
    </row>
    <row r="7" spans="1:2" ht="12.75" customHeight="1" x14ac:dyDescent="0.2">
      <c r="A7" s="22" t="s">
        <v>118</v>
      </c>
      <c r="B7" s="38" t="s">
        <v>119</v>
      </c>
    </row>
    <row r="8" spans="1:2" ht="12.75" customHeight="1" x14ac:dyDescent="0.2">
      <c r="A8" s="22" t="s">
        <v>116</v>
      </c>
      <c r="B8" s="38" t="s">
        <v>117</v>
      </c>
    </row>
    <row r="9" spans="1:2" ht="12.75" customHeight="1" x14ac:dyDescent="0.2">
      <c r="A9" s="83" t="s">
        <v>280</v>
      </c>
      <c r="B9" s="127" t="s">
        <v>281</v>
      </c>
    </row>
    <row r="10" spans="1:2" ht="12.75" customHeight="1" x14ac:dyDescent="0.2">
      <c r="A10" s="83" t="s">
        <v>282</v>
      </c>
      <c r="B10" s="127" t="s">
        <v>283</v>
      </c>
    </row>
    <row r="11" spans="1:2" ht="12.75" customHeight="1" x14ac:dyDescent="0.2">
      <c r="A11" s="22" t="s">
        <v>270</v>
      </c>
      <c r="B11" s="38" t="s">
        <v>271</v>
      </c>
    </row>
    <row r="12" spans="1:2" ht="12.75" customHeight="1" x14ac:dyDescent="0.2">
      <c r="A12" s="22" t="s">
        <v>8</v>
      </c>
      <c r="B12" s="39" t="s">
        <v>163</v>
      </c>
    </row>
    <row r="13" spans="1:2" ht="12.75" customHeight="1" x14ac:dyDescent="0.2">
      <c r="A13" s="22" t="s">
        <v>123</v>
      </c>
      <c r="B13" s="38" t="s">
        <v>124</v>
      </c>
    </row>
    <row r="14" spans="1:2" ht="12.75" customHeight="1" x14ac:dyDescent="0.2">
      <c r="A14" s="21" t="s">
        <v>219</v>
      </c>
      <c r="B14" s="72" t="s">
        <v>222</v>
      </c>
    </row>
    <row r="15" spans="1:2" ht="12.75" customHeight="1" x14ac:dyDescent="0.2">
      <c r="A15" s="22" t="s">
        <v>130</v>
      </c>
      <c r="B15" s="39" t="s">
        <v>131</v>
      </c>
    </row>
    <row r="16" spans="1:2" ht="12.75" customHeight="1" x14ac:dyDescent="0.2">
      <c r="A16" s="22" t="s">
        <v>120</v>
      </c>
      <c r="B16" s="38" t="s">
        <v>121</v>
      </c>
    </row>
    <row r="17" spans="1:2" ht="12.75" customHeight="1" x14ac:dyDescent="0.2">
      <c r="A17" s="22" t="s">
        <v>128</v>
      </c>
      <c r="B17" s="38" t="s">
        <v>129</v>
      </c>
    </row>
    <row r="18" spans="1:2" ht="12.75" customHeight="1" x14ac:dyDescent="0.2">
      <c r="A18" s="21" t="s">
        <v>217</v>
      </c>
      <c r="B18" s="72" t="s">
        <v>220</v>
      </c>
    </row>
    <row r="19" spans="1:2" ht="12.75" customHeight="1" x14ac:dyDescent="0.2">
      <c r="A19" s="22" t="s">
        <v>126</v>
      </c>
      <c r="B19" s="39" t="s">
        <v>127</v>
      </c>
    </row>
    <row r="20" spans="1:2" ht="12.75" customHeight="1" x14ac:dyDescent="0.2">
      <c r="A20" s="22" t="s">
        <v>132</v>
      </c>
      <c r="B20" s="38" t="s">
        <v>133</v>
      </c>
    </row>
    <row r="21" spans="1:2" ht="12.75" customHeight="1" x14ac:dyDescent="0.2">
      <c r="A21" s="21" t="s">
        <v>5</v>
      </c>
      <c r="B21" s="39" t="s">
        <v>161</v>
      </c>
    </row>
    <row r="22" spans="1:2" ht="12.75" customHeight="1" x14ac:dyDescent="0.2">
      <c r="A22" s="22" t="s">
        <v>7</v>
      </c>
      <c r="B22" s="38" t="s">
        <v>122</v>
      </c>
    </row>
    <row r="23" spans="1:2" ht="12.75" customHeight="1" x14ac:dyDescent="0.2">
      <c r="A23" s="22" t="s">
        <v>21</v>
      </c>
      <c r="B23" s="38" t="s">
        <v>125</v>
      </c>
    </row>
    <row r="24" spans="1:2" x14ac:dyDescent="0.2">
      <c r="A24" s="45" t="s">
        <v>144</v>
      </c>
      <c r="B24" s="46"/>
    </row>
    <row r="25" spans="1:2" x14ac:dyDescent="0.2">
      <c r="A25" s="46" t="s">
        <v>136</v>
      </c>
      <c r="B25" s="46" t="s">
        <v>162</v>
      </c>
    </row>
    <row r="26" spans="1:2" x14ac:dyDescent="0.2">
      <c r="A26" s="46" t="s">
        <v>19</v>
      </c>
      <c r="B26" s="46" t="s">
        <v>145</v>
      </c>
    </row>
    <row r="27" spans="1:2" x14ac:dyDescent="0.2">
      <c r="A27" s="46" t="s">
        <v>240</v>
      </c>
      <c r="B27" s="83" t="s">
        <v>241</v>
      </c>
    </row>
    <row r="28" spans="1:2" x14ac:dyDescent="0.2">
      <c r="A28" s="83" t="s">
        <v>146</v>
      </c>
      <c r="B28" s="83" t="s">
        <v>147</v>
      </c>
    </row>
    <row r="29" spans="1:2" x14ac:dyDescent="0.2">
      <c r="A29" s="46" t="s">
        <v>148</v>
      </c>
      <c r="B29" s="46" t="s">
        <v>149</v>
      </c>
    </row>
    <row r="30" spans="1:2" x14ac:dyDescent="0.2">
      <c r="A30" s="46" t="s">
        <v>20</v>
      </c>
      <c r="B30" s="46" t="s">
        <v>150</v>
      </c>
    </row>
    <row r="31" spans="1:2" x14ac:dyDescent="0.2">
      <c r="A31" s="46" t="s">
        <v>151</v>
      </c>
      <c r="B31" s="46" t="s">
        <v>152</v>
      </c>
    </row>
    <row r="32" spans="1:2" x14ac:dyDescent="0.2">
      <c r="A32" s="46" t="s">
        <v>153</v>
      </c>
      <c r="B32" s="46" t="s">
        <v>154</v>
      </c>
    </row>
    <row r="33" spans="1:2" x14ac:dyDescent="0.2">
      <c r="A33" s="46" t="s">
        <v>155</v>
      </c>
      <c r="B33" s="46" t="s">
        <v>156</v>
      </c>
    </row>
    <row r="34" spans="1:2" x14ac:dyDescent="0.2">
      <c r="A34" s="46" t="s">
        <v>157</v>
      </c>
      <c r="B34" s="46" t="s">
        <v>158</v>
      </c>
    </row>
    <row r="35" spans="1:2" x14ac:dyDescent="0.2">
      <c r="A35" s="83" t="s">
        <v>242</v>
      </c>
      <c r="B35" s="83" t="s">
        <v>243</v>
      </c>
    </row>
    <row r="36" spans="1:2" x14ac:dyDescent="0.2">
      <c r="A36" s="83" t="s">
        <v>244</v>
      </c>
      <c r="B36" s="83" t="s">
        <v>245</v>
      </c>
    </row>
    <row r="37" spans="1:2" x14ac:dyDescent="0.2">
      <c r="A37" s="46" t="s">
        <v>159</v>
      </c>
      <c r="B37" s="46" t="s">
        <v>160</v>
      </c>
    </row>
    <row r="38" spans="1:2" customFormat="1" ht="12.75" customHeight="1" x14ac:dyDescent="0.2">
      <c r="A38" s="16" t="s">
        <v>203</v>
      </c>
      <c r="B38" s="26"/>
    </row>
    <row r="39" spans="1:2" x14ac:dyDescent="0.2">
      <c r="A39" s="60" t="s">
        <v>224</v>
      </c>
      <c r="B39" s="60" t="s">
        <v>229</v>
      </c>
    </row>
    <row r="40" spans="1:2" x14ac:dyDescent="0.2">
      <c r="A40" s="57" t="s">
        <v>227</v>
      </c>
      <c r="B40" s="22" t="s">
        <v>232</v>
      </c>
    </row>
    <row r="41" spans="1:2" x14ac:dyDescent="0.2">
      <c r="A41" s="57" t="s">
        <v>226</v>
      </c>
      <c r="B41" s="22" t="s">
        <v>231</v>
      </c>
    </row>
    <row r="42" spans="1:2" x14ac:dyDescent="0.2">
      <c r="A42" s="57" t="s">
        <v>236</v>
      </c>
      <c r="B42" s="22" t="s">
        <v>237</v>
      </c>
    </row>
    <row r="43" spans="1:2" x14ac:dyDescent="0.2">
      <c r="A43" s="61" t="s">
        <v>223</v>
      </c>
      <c r="B43" s="61" t="s">
        <v>228</v>
      </c>
    </row>
    <row r="44" spans="1:2" x14ac:dyDescent="0.2">
      <c r="A44" s="57" t="s">
        <v>225</v>
      </c>
      <c r="B44" s="22" t="s">
        <v>230</v>
      </c>
    </row>
    <row r="45" spans="1:2" x14ac:dyDescent="0.2">
      <c r="A45" s="57" t="s">
        <v>234</v>
      </c>
      <c r="B45" s="22" t="s">
        <v>235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4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5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115" t="s">
        <v>274</v>
      </c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114" t="s">
        <v>276</v>
      </c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8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114</v>
      </c>
      <c r="B20" s="103" t="s">
        <v>123</v>
      </c>
      <c r="C20" s="73" t="s">
        <v>7</v>
      </c>
      <c r="D20" s="99" t="s">
        <v>8</v>
      </c>
      <c r="E20" s="74" t="s">
        <v>19</v>
      </c>
      <c r="F20" s="75" t="s">
        <v>20</v>
      </c>
      <c r="G20" s="75">
        <f>IF(C20&lt;&gt;"",8,"")</f>
        <v>8</v>
      </c>
      <c r="H20" s="75">
        <f>IF(C20&lt;&gt;"",1,"")</f>
        <v>1</v>
      </c>
      <c r="I20" s="84" t="e">
        <f>J20/(G20*H20)</f>
        <v>#VALUE!</v>
      </c>
      <c r="J20" s="85" t="s">
        <v>21</v>
      </c>
      <c r="K20" s="128" t="s">
        <v>217</v>
      </c>
    </row>
    <row r="21" spans="1:11" ht="12.75" x14ac:dyDescent="0.2">
      <c r="F21" s="2"/>
      <c r="G21" s="47"/>
      <c r="K21" s="86" t="s">
        <v>218</v>
      </c>
    </row>
    <row r="22" spans="1:11" ht="12.75" x14ac:dyDescent="0.2">
      <c r="F22" s="2"/>
      <c r="G22" s="47"/>
      <c r="K22" s="76" t="s">
        <v>219</v>
      </c>
    </row>
    <row r="23" spans="1:11" ht="12.75" x14ac:dyDescent="0.2">
      <c r="F23" s="2"/>
      <c r="G23" s="47"/>
      <c r="K23" s="81"/>
    </row>
    <row r="24" spans="1:11" ht="12.75" x14ac:dyDescent="0.2">
      <c r="A24" s="1" t="s">
        <v>165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65"/>
    </row>
    <row r="26" spans="1:11" x14ac:dyDescent="0.2">
      <c r="A26" s="111" t="str">
        <f>cargo&amp;": "&amp;responsable</f>
        <v>DIRECTOR GENERAL: JORGE L. DÁVALOS MICELI</v>
      </c>
      <c r="B26" s="2"/>
      <c r="D26" s="2"/>
      <c r="E26" s="2"/>
      <c r="F26" s="2"/>
      <c r="G26" s="2"/>
      <c r="H26" s="2"/>
      <c r="I26" s="2"/>
      <c r="J26" s="43" t="s">
        <v>166</v>
      </c>
      <c r="K26" s="66" t="s">
        <v>223</v>
      </c>
    </row>
    <row r="27" spans="1:11" x14ac:dyDescent="0.2">
      <c r="A27" s="51"/>
      <c r="B27" s="52"/>
      <c r="C27" s="52"/>
      <c r="D27" s="52"/>
      <c r="E27" s="52"/>
      <c r="F27" s="52"/>
      <c r="G27" s="52"/>
      <c r="H27" s="52"/>
      <c r="I27" s="52"/>
      <c r="J27" s="67" t="s">
        <v>167</v>
      </c>
      <c r="K27" s="68" t="s">
        <v>224</v>
      </c>
    </row>
    <row r="28" spans="1:11" x14ac:dyDescent="0.2">
      <c r="K28" s="105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4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5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0" ht="12" thickBot="1" x14ac:dyDescent="0.25"/>
    <row r="18" spans="1:10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13</v>
      </c>
      <c r="E18" s="11" t="s">
        <v>14</v>
      </c>
      <c r="F18" s="11" t="s">
        <v>15</v>
      </c>
      <c r="G18" s="11" t="s">
        <v>16</v>
      </c>
      <c r="H18" s="11" t="s">
        <v>17</v>
      </c>
      <c r="I18" s="11" t="s">
        <v>18</v>
      </c>
      <c r="J18" s="88" t="s">
        <v>5</v>
      </c>
    </row>
    <row r="19" spans="1:10" ht="12" thickTop="1" x14ac:dyDescent="0.2">
      <c r="A19" s="1" t="s">
        <v>6</v>
      </c>
    </row>
    <row r="20" spans="1:10" x14ac:dyDescent="0.2">
      <c r="A20" s="77" t="s">
        <v>114</v>
      </c>
      <c r="B20" s="106" t="s">
        <v>123</v>
      </c>
      <c r="C20" s="73" t="s">
        <v>7</v>
      </c>
      <c r="D20" s="74" t="s">
        <v>19</v>
      </c>
      <c r="E20" s="75" t="s">
        <v>20</v>
      </c>
      <c r="F20" s="75">
        <f>IF(C20&lt;&gt;"",8,"")</f>
        <v>8</v>
      </c>
      <c r="G20" s="75">
        <f>IF(C20&lt;&gt;"",1,"")</f>
        <v>1</v>
      </c>
      <c r="H20" s="84" t="e">
        <f>I20/(F20*G20)</f>
        <v>#VALUE!</v>
      </c>
      <c r="I20" s="85" t="s">
        <v>21</v>
      </c>
      <c r="J20" s="128" t="s">
        <v>217</v>
      </c>
    </row>
    <row r="21" spans="1:10" ht="12.75" x14ac:dyDescent="0.2">
      <c r="E21" s="2"/>
      <c r="F21" s="47"/>
      <c r="J21" s="86" t="s">
        <v>218</v>
      </c>
    </row>
    <row r="22" spans="1:10" ht="12.75" x14ac:dyDescent="0.2">
      <c r="E22" s="2"/>
      <c r="F22" s="47"/>
      <c r="J22" s="81"/>
    </row>
    <row r="23" spans="1:10" ht="12.75" x14ac:dyDescent="0.2">
      <c r="A23" s="1" t="s">
        <v>165</v>
      </c>
      <c r="F23" s="2"/>
      <c r="G23" s="47"/>
    </row>
    <row r="24" spans="1:10" x14ac:dyDescent="0.2">
      <c r="A24" s="48"/>
      <c r="B24" s="49"/>
      <c r="C24" s="49"/>
      <c r="D24" s="49"/>
      <c r="E24" s="49"/>
      <c r="F24" s="49"/>
      <c r="G24" s="49"/>
      <c r="H24" s="49"/>
      <c r="I24" s="64"/>
      <c r="J24" s="65"/>
    </row>
    <row r="25" spans="1:10" x14ac:dyDescent="0.2">
      <c r="A25" s="111" t="str">
        <f>cargo&amp;": "&amp;responsable</f>
        <v>DIRECTOR GENERAL: JORGE L. DÁVALOS MICELI</v>
      </c>
      <c r="B25" s="2"/>
      <c r="D25" s="2"/>
      <c r="E25" s="2"/>
      <c r="F25" s="2"/>
      <c r="G25" s="2"/>
      <c r="H25" s="2"/>
      <c r="I25" s="43"/>
      <c r="J25" s="66"/>
    </row>
    <row r="26" spans="1:10" x14ac:dyDescent="0.2">
      <c r="A26" s="51"/>
      <c r="B26" s="52"/>
      <c r="C26" s="52"/>
      <c r="D26" s="52"/>
      <c r="E26" s="52"/>
      <c r="F26" s="52"/>
      <c r="G26" s="52"/>
      <c r="H26" s="52"/>
      <c r="I26" s="67"/>
      <c r="J26" s="68"/>
    </row>
    <row r="27" spans="1:10" x14ac:dyDescent="0.2">
      <c r="J27" s="105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24"/>
      <c r="G2" s="117"/>
    </row>
    <row r="3" spans="1:7" ht="15" x14ac:dyDescent="0.25">
      <c r="A3" s="132"/>
      <c r="B3" s="133"/>
      <c r="C3" s="133"/>
      <c r="D3" s="133"/>
      <c r="E3" s="133"/>
      <c r="F3" s="125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115" t="s">
        <v>274</v>
      </c>
    </row>
    <row r="11" spans="1:7" x14ac:dyDescent="0.2">
      <c r="A11" s="109"/>
      <c r="B11" s="129"/>
      <c r="C11" s="129"/>
      <c r="D11" s="129"/>
      <c r="E11" s="129"/>
      <c r="F11" s="2"/>
      <c r="G11" s="114" t="s">
        <v>275</v>
      </c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3" t="s">
        <v>123</v>
      </c>
      <c r="C19" s="103" t="s">
        <v>136</v>
      </c>
      <c r="D19" s="75" t="s">
        <v>7</v>
      </c>
      <c r="E19" s="99" t="s">
        <v>8</v>
      </c>
      <c r="F19" s="128" t="s">
        <v>217</v>
      </c>
    </row>
    <row r="20" spans="1:7" x14ac:dyDescent="0.2">
      <c r="A20" s="70"/>
      <c r="B20" s="2"/>
      <c r="C20" s="2"/>
      <c r="D20" s="7"/>
      <c r="E20" s="71"/>
      <c r="F20" s="86" t="s">
        <v>218</v>
      </c>
    </row>
    <row r="21" spans="1:7" x14ac:dyDescent="0.2">
      <c r="A21" s="70"/>
      <c r="B21" s="2"/>
      <c r="C21" s="2"/>
      <c r="D21" s="7"/>
      <c r="E21" s="71"/>
      <c r="F21" s="76" t="s">
        <v>219</v>
      </c>
    </row>
    <row r="22" spans="1:7" x14ac:dyDescent="0.2">
      <c r="A22" s="70"/>
      <c r="B22" s="2"/>
      <c r="C22" s="2"/>
      <c r="D22" s="7"/>
      <c r="E22" s="71"/>
      <c r="F22" s="81"/>
    </row>
    <row r="23" spans="1:7" ht="12.75" x14ac:dyDescent="0.2">
      <c r="A23" s="1" t="s">
        <v>165</v>
      </c>
      <c r="F23" s="2"/>
      <c r="G23" s="47"/>
    </row>
    <row r="24" spans="1:7" x14ac:dyDescent="0.2">
      <c r="A24" s="48"/>
      <c r="B24" s="49"/>
      <c r="C24" s="49"/>
      <c r="D24" s="49"/>
      <c r="E24" s="64"/>
      <c r="F24" s="65"/>
    </row>
    <row r="25" spans="1:7" x14ac:dyDescent="0.2">
      <c r="A25" s="111" t="str">
        <f>cargo&amp;": "&amp;responsable</f>
        <v>DIRECTOR GENERAL: JORGE L. DÁVALOS MICELI</v>
      </c>
      <c r="B25" s="2"/>
      <c r="D25" s="2"/>
      <c r="E25" s="43" t="s">
        <v>166</v>
      </c>
      <c r="F25" s="66" t="s">
        <v>223</v>
      </c>
    </row>
    <row r="26" spans="1:7" x14ac:dyDescent="0.2">
      <c r="A26" s="51"/>
      <c r="B26" s="52"/>
      <c r="C26" s="52"/>
      <c r="D26" s="52"/>
      <c r="E26" s="67" t="s">
        <v>167</v>
      </c>
      <c r="F26" s="68" t="s">
        <v>224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24"/>
      <c r="G2" s="117"/>
    </row>
    <row r="3" spans="1:7" ht="15" x14ac:dyDescent="0.25">
      <c r="A3" s="132"/>
      <c r="B3" s="133"/>
      <c r="C3" s="133"/>
      <c r="D3" s="133"/>
      <c r="E3" s="133"/>
      <c r="F3" s="125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3"/>
    </row>
    <row r="11" spans="1:7" x14ac:dyDescent="0.2">
      <c r="A11" s="109"/>
      <c r="B11" s="129"/>
      <c r="C11" s="129"/>
      <c r="D11" s="129"/>
      <c r="E11" s="129"/>
      <c r="F11" s="2"/>
      <c r="G11" s="3"/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6" t="s">
        <v>123</v>
      </c>
      <c r="C19" s="106" t="s">
        <v>136</v>
      </c>
      <c r="D19" s="75" t="s">
        <v>7</v>
      </c>
      <c r="E19" s="128" t="s">
        <v>217</v>
      </c>
    </row>
    <row r="20" spans="1:7" x14ac:dyDescent="0.2">
      <c r="A20" s="70"/>
      <c r="B20" s="2"/>
      <c r="C20" s="2"/>
      <c r="D20" s="7"/>
      <c r="E20" s="86" t="s">
        <v>218</v>
      </c>
    </row>
    <row r="21" spans="1:7" x14ac:dyDescent="0.2">
      <c r="A21" s="70"/>
      <c r="B21" s="2"/>
      <c r="C21" s="2"/>
      <c r="D21" s="7"/>
      <c r="E21" s="81"/>
    </row>
    <row r="22" spans="1:7" ht="12.75" x14ac:dyDescent="0.2">
      <c r="A22" s="1" t="s">
        <v>165</v>
      </c>
      <c r="F22" s="2"/>
      <c r="G22" s="47"/>
    </row>
    <row r="23" spans="1:7" x14ac:dyDescent="0.2">
      <c r="A23" s="48"/>
      <c r="B23" s="49"/>
      <c r="C23" s="49"/>
      <c r="D23" s="49"/>
      <c r="E23" s="64"/>
      <c r="F23" s="65"/>
    </row>
    <row r="24" spans="1:7" x14ac:dyDescent="0.2">
      <c r="A24" s="111" t="str">
        <f>cargo&amp;": "&amp;responsable</f>
        <v>DIRECTOR GENERAL: JORGE L. DÁVALOS MICELI</v>
      </c>
      <c r="B24" s="2"/>
      <c r="D24" s="2"/>
      <c r="E24" s="43"/>
      <c r="F24" s="66"/>
    </row>
    <row r="25" spans="1:7" x14ac:dyDescent="0.2">
      <c r="A25" s="51"/>
      <c r="B25" s="52"/>
      <c r="C25" s="52"/>
      <c r="D25" s="52"/>
      <c r="E25" s="67"/>
      <c r="F25" s="68"/>
    </row>
    <row r="26" spans="1:7" x14ac:dyDescent="0.2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16"/>
      <c r="H2" s="117"/>
    </row>
    <row r="3" spans="1:8" ht="15" x14ac:dyDescent="0.25">
      <c r="A3" s="132"/>
      <c r="B3" s="133"/>
      <c r="C3" s="133"/>
      <c r="D3" s="133"/>
      <c r="E3" s="133"/>
      <c r="F3" s="133"/>
      <c r="G3" s="121"/>
      <c r="H3" s="120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115" t="s">
        <v>274</v>
      </c>
    </row>
    <row r="11" spans="1:8" x14ac:dyDescent="0.2">
      <c r="A11" s="109"/>
      <c r="B11" s="129"/>
      <c r="C11" s="129"/>
      <c r="D11" s="129"/>
      <c r="E11" s="129"/>
      <c r="F11" s="129"/>
      <c r="G11" s="2"/>
      <c r="H11" s="114" t="s">
        <v>277</v>
      </c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8" t="s">
        <v>141</v>
      </c>
      <c r="B14" s="2" t="str">
        <f>direcciondelaobra</f>
        <v>Tramo de Barranca del Muerto a Tlahuac.</v>
      </c>
      <c r="C14" s="2"/>
      <c r="D14" s="43" t="s">
        <v>139</v>
      </c>
      <c r="E14" s="100">
        <f>fechainicio</f>
        <v>40026</v>
      </c>
      <c r="F14" s="43" t="s">
        <v>140</v>
      </c>
      <c r="G14" s="100">
        <f>fechaterminacion</f>
        <v>40178</v>
      </c>
      <c r="H14" s="3"/>
    </row>
    <row r="15" spans="1:8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7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10" t="s">
        <v>164</v>
      </c>
      <c r="E19" s="88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114</v>
      </c>
      <c r="B21" s="103" t="s">
        <v>123</v>
      </c>
      <c r="C21" s="75" t="s">
        <v>7</v>
      </c>
      <c r="D21" s="99" t="s">
        <v>8</v>
      </c>
      <c r="E21" s="128" t="s">
        <v>217</v>
      </c>
    </row>
    <row r="22" spans="1:8" x14ac:dyDescent="0.2">
      <c r="A22" s="70"/>
      <c r="B22" s="2"/>
      <c r="C22" s="7"/>
      <c r="D22" s="71"/>
      <c r="E22" s="86" t="s">
        <v>218</v>
      </c>
    </row>
    <row r="23" spans="1:8" x14ac:dyDescent="0.2">
      <c r="A23" s="70"/>
      <c r="B23" s="2"/>
      <c r="C23" s="7"/>
      <c r="D23" s="71"/>
      <c r="E23" s="76" t="s">
        <v>219</v>
      </c>
    </row>
    <row r="24" spans="1:8" x14ac:dyDescent="0.2">
      <c r="A24" s="70"/>
      <c r="B24" s="2"/>
      <c r="C24" s="7"/>
      <c r="D24" s="71"/>
      <c r="E24" s="81"/>
    </row>
    <row r="25" spans="1:8" ht="12.75" x14ac:dyDescent="0.2">
      <c r="A25" s="1" t="s">
        <v>165</v>
      </c>
      <c r="F25" s="2"/>
      <c r="G25" s="47"/>
    </row>
    <row r="26" spans="1:8" x14ac:dyDescent="0.2">
      <c r="A26" s="48"/>
      <c r="B26" s="49"/>
      <c r="C26" s="49"/>
      <c r="D26" s="64"/>
      <c r="E26" s="65"/>
    </row>
    <row r="27" spans="1:8" x14ac:dyDescent="0.2">
      <c r="A27" s="111" t="str">
        <f>cargo&amp;": "&amp;responsable</f>
        <v>DIRECTOR GENERAL: JORGE L. DÁVALOS MICELI</v>
      </c>
      <c r="B27" s="2"/>
      <c r="D27" s="43" t="s">
        <v>166</v>
      </c>
      <c r="E27" s="66" t="s">
        <v>223</v>
      </c>
    </row>
    <row r="28" spans="1:8" x14ac:dyDescent="0.2">
      <c r="A28" s="51"/>
      <c r="B28" s="52"/>
      <c r="C28" s="52"/>
      <c r="D28" s="67" t="s">
        <v>167</v>
      </c>
      <c r="E28" s="68" t="s">
        <v>224</v>
      </c>
    </row>
    <row r="29" spans="1:8" x14ac:dyDescent="0.2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6.5" thickTop="1" x14ac:dyDescent="0.25">
      <c r="A2" s="134" t="str">
        <f>razonsocial</f>
        <v>Neodata, S.A. de C.V.</v>
      </c>
      <c r="B2" s="135"/>
      <c r="C2" s="135"/>
      <c r="D2" s="135"/>
      <c r="E2" s="135"/>
      <c r="F2" s="135"/>
      <c r="G2" s="118"/>
      <c r="H2" s="119"/>
    </row>
    <row r="3" spans="1:8" ht="15.75" x14ac:dyDescent="0.25">
      <c r="A3" s="136"/>
      <c r="B3" s="137"/>
      <c r="C3" s="137"/>
      <c r="D3" s="137"/>
      <c r="E3" s="137"/>
      <c r="F3" s="137"/>
      <c r="G3" s="122"/>
      <c r="H3" s="123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3"/>
    </row>
    <row r="11" spans="1:8" x14ac:dyDescent="0.2">
      <c r="A11" s="109"/>
      <c r="B11" s="129"/>
      <c r="C11" s="129"/>
      <c r="D11" s="129"/>
      <c r="E11" s="129"/>
      <c r="F11" s="129"/>
      <c r="G11" s="2"/>
      <c r="H11" s="3"/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8" t="s">
        <v>141</v>
      </c>
      <c r="B14" s="2" t="str">
        <f>direcciondelaobra</f>
        <v>Tramo de Barranca del Muerto a Tlahuac.</v>
      </c>
      <c r="C14" s="2"/>
      <c r="D14" s="43" t="s">
        <v>139</v>
      </c>
      <c r="E14" s="100">
        <f>fechainicio</f>
        <v>40026</v>
      </c>
      <c r="F14" s="43" t="s">
        <v>140</v>
      </c>
      <c r="G14" s="100">
        <f>fechaterminacion</f>
        <v>40178</v>
      </c>
      <c r="H14" s="3"/>
    </row>
    <row r="15" spans="1:8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7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88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114</v>
      </c>
      <c r="B21" s="106" t="s">
        <v>123</v>
      </c>
      <c r="C21" s="75" t="s">
        <v>7</v>
      </c>
      <c r="D21" s="128" t="s">
        <v>217</v>
      </c>
    </row>
    <row r="22" spans="1:8" x14ac:dyDescent="0.2">
      <c r="A22" s="70"/>
      <c r="B22" s="2"/>
      <c r="C22" s="7"/>
      <c r="D22" s="86" t="s">
        <v>218</v>
      </c>
    </row>
    <row r="23" spans="1:8" x14ac:dyDescent="0.2">
      <c r="A23" s="70"/>
      <c r="B23" s="2"/>
      <c r="C23" s="7"/>
      <c r="D23" s="71"/>
      <c r="E23" s="81"/>
    </row>
    <row r="24" spans="1:8" ht="12.75" x14ac:dyDescent="0.2">
      <c r="A24" s="1" t="s">
        <v>165</v>
      </c>
      <c r="F24" s="2"/>
      <c r="G24" s="47"/>
    </row>
    <row r="25" spans="1:8" x14ac:dyDescent="0.2">
      <c r="A25" s="48"/>
      <c r="B25" s="49"/>
      <c r="C25" s="49"/>
      <c r="D25" s="64"/>
      <c r="E25" s="65"/>
    </row>
    <row r="26" spans="1:8" x14ac:dyDescent="0.2">
      <c r="A26" s="111" t="str">
        <f>cargo&amp;": "&amp;responsable</f>
        <v>DIRECTOR GENERAL: JORGE L. DÁVALOS MICELI</v>
      </c>
      <c r="B26" s="2"/>
      <c r="D26" s="43"/>
      <c r="E26" s="66"/>
    </row>
    <row r="27" spans="1:8" x14ac:dyDescent="0.2">
      <c r="A27" s="51"/>
      <c r="B27" s="52"/>
      <c r="C27" s="52"/>
      <c r="D27" s="67"/>
      <c r="E27" s="68"/>
    </row>
    <row r="28" spans="1:8" x14ac:dyDescent="0.2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16"/>
      <c r="I2" s="117"/>
    </row>
    <row r="3" spans="1:9" ht="15" x14ac:dyDescent="0.25">
      <c r="A3" s="132"/>
      <c r="B3" s="133"/>
      <c r="C3" s="133"/>
      <c r="D3" s="133"/>
      <c r="E3" s="133"/>
      <c r="F3" s="133"/>
      <c r="G3" s="133"/>
      <c r="H3" s="121"/>
      <c r="I3" s="120"/>
    </row>
    <row r="4" spans="1:9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2"/>
      <c r="I4" s="3"/>
    </row>
    <row r="5" spans="1:9" x14ac:dyDescent="0.2">
      <c r="A5" s="108"/>
      <c r="B5" s="129"/>
      <c r="C5" s="129"/>
      <c r="D5" s="129"/>
      <c r="E5" s="129"/>
      <c r="F5" s="129"/>
      <c r="G5" s="129"/>
      <c r="H5" s="2"/>
      <c r="I5" s="3"/>
    </row>
    <row r="6" spans="1:9" x14ac:dyDescent="0.2">
      <c r="A6" s="109"/>
      <c r="B6" s="129"/>
      <c r="C6" s="129"/>
      <c r="D6" s="129"/>
      <c r="E6" s="129"/>
      <c r="F6" s="129"/>
      <c r="G6" s="129"/>
      <c r="H6" s="2"/>
      <c r="I6" s="3"/>
    </row>
    <row r="7" spans="1:9" x14ac:dyDescent="0.2">
      <c r="A7" s="109"/>
      <c r="B7" s="129"/>
      <c r="C7" s="129"/>
      <c r="D7" s="129"/>
      <c r="E7" s="129"/>
      <c r="F7" s="129"/>
      <c r="G7" s="129"/>
      <c r="H7" s="2"/>
      <c r="I7" s="3"/>
    </row>
    <row r="8" spans="1:9" x14ac:dyDescent="0.2">
      <c r="A8" s="108" t="s">
        <v>273</v>
      </c>
      <c r="B8" s="2" t="str">
        <f>numerodeconcurso</f>
        <v>2009/0257-0001</v>
      </c>
      <c r="D8" s="2"/>
      <c r="E8" s="43" t="s">
        <v>1</v>
      </c>
      <c r="F8" s="100">
        <f>fechadeconcurso</f>
        <v>40017</v>
      </c>
      <c r="G8" s="63" t="s">
        <v>170</v>
      </c>
      <c r="H8" s="2" t="str">
        <f>plazocalculado&amp;" días naturales"</f>
        <v>153 días naturales</v>
      </c>
      <c r="I8" s="3"/>
    </row>
    <row r="9" spans="1:9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2"/>
      <c r="I9" s="3"/>
    </row>
    <row r="10" spans="1:9" ht="11.25" customHeight="1" x14ac:dyDescent="0.2">
      <c r="A10" s="109"/>
      <c r="B10" s="129"/>
      <c r="C10" s="129"/>
      <c r="D10" s="129"/>
      <c r="E10" s="129"/>
      <c r="F10" s="129"/>
      <c r="G10" s="129"/>
      <c r="H10" s="2"/>
      <c r="I10" s="115" t="s">
        <v>274</v>
      </c>
    </row>
    <row r="11" spans="1:9" x14ac:dyDescent="0.2">
      <c r="A11" s="109"/>
      <c r="B11" s="129"/>
      <c r="C11" s="129"/>
      <c r="D11" s="129"/>
      <c r="E11" s="129"/>
      <c r="F11" s="129"/>
      <c r="G11" s="129"/>
      <c r="H11" s="2"/>
      <c r="I11" s="114" t="s">
        <v>277</v>
      </c>
    </row>
    <row r="12" spans="1:9" x14ac:dyDescent="0.2">
      <c r="A12" s="109"/>
      <c r="B12" s="129"/>
      <c r="C12" s="129"/>
      <c r="D12" s="129"/>
      <c r="E12" s="129"/>
      <c r="F12" s="129"/>
      <c r="G12" s="129"/>
      <c r="H12" s="2"/>
      <c r="I12" s="3"/>
    </row>
    <row r="13" spans="1:9" x14ac:dyDescent="0.2">
      <c r="A13" s="109"/>
      <c r="B13" s="129"/>
      <c r="C13" s="129"/>
      <c r="D13" s="129"/>
      <c r="E13" s="129"/>
      <c r="F13" s="129"/>
      <c r="G13" s="129"/>
      <c r="H13" s="2"/>
      <c r="I13" s="3"/>
    </row>
    <row r="14" spans="1:9" x14ac:dyDescent="0.2">
      <c r="A14" s="108" t="s">
        <v>141</v>
      </c>
      <c r="B14" s="2" t="str">
        <f>direcciondelaobra</f>
        <v>Tramo de Barranca del Muerto a Tlahuac.</v>
      </c>
      <c r="D14" s="2"/>
      <c r="E14" s="43" t="s">
        <v>139</v>
      </c>
      <c r="F14" s="100">
        <f>fechainicio</f>
        <v>40026</v>
      </c>
      <c r="G14" s="43" t="s">
        <v>140</v>
      </c>
      <c r="H14" s="100">
        <f>fechaterminacion</f>
        <v>40178</v>
      </c>
      <c r="I14" s="3"/>
    </row>
    <row r="15" spans="1:9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</row>
    <row r="16" spans="1:9" ht="12" thickTop="1" x14ac:dyDescent="0.2"/>
    <row r="17" spans="1:9" ht="12.75" x14ac:dyDescent="0.2">
      <c r="A17" s="8" t="s">
        <v>22</v>
      </c>
      <c r="B17" s="8"/>
    </row>
    <row r="18" spans="1:9" ht="12" thickBot="1" x14ac:dyDescent="0.25"/>
    <row r="19" spans="1:9" ht="13.5" customHeight="1" thickTop="1" thickBot="1" x14ac:dyDescent="0.25">
      <c r="A19" s="12" t="s">
        <v>272</v>
      </c>
      <c r="B19" s="11" t="s">
        <v>2</v>
      </c>
      <c r="C19" s="11" t="s">
        <v>3</v>
      </c>
      <c r="D19" s="11" t="s">
        <v>4</v>
      </c>
      <c r="E19" s="10" t="s">
        <v>164</v>
      </c>
      <c r="F19" s="88" t="s">
        <v>5</v>
      </c>
    </row>
    <row r="20" spans="1:9" ht="12" thickTop="1" x14ac:dyDescent="0.2">
      <c r="A20" s="1" t="s">
        <v>6</v>
      </c>
    </row>
    <row r="21" spans="1:9" x14ac:dyDescent="0.2">
      <c r="A21" s="126" t="s">
        <v>270</v>
      </c>
      <c r="B21" s="77" t="s">
        <v>114</v>
      </c>
      <c r="C21" s="104" t="s">
        <v>123</v>
      </c>
      <c r="D21" s="75" t="s">
        <v>7</v>
      </c>
      <c r="E21" s="99" t="s">
        <v>8</v>
      </c>
      <c r="F21" s="128" t="s">
        <v>217</v>
      </c>
    </row>
    <row r="22" spans="1:9" x14ac:dyDescent="0.2">
      <c r="A22" s="70"/>
      <c r="B22" s="70"/>
      <c r="C22" s="2"/>
      <c r="D22" s="7"/>
      <c r="E22" s="71"/>
      <c r="F22" s="86" t="s">
        <v>218</v>
      </c>
    </row>
    <row r="23" spans="1:9" x14ac:dyDescent="0.2">
      <c r="A23" s="70"/>
      <c r="B23" s="70"/>
      <c r="C23" s="2"/>
      <c r="D23" s="7"/>
      <c r="E23" s="71"/>
      <c r="F23" s="76" t="s">
        <v>219</v>
      </c>
    </row>
    <row r="24" spans="1:9" x14ac:dyDescent="0.2">
      <c r="A24" s="70"/>
      <c r="B24" s="70"/>
      <c r="C24" s="2"/>
      <c r="D24" s="7"/>
      <c r="E24" s="71"/>
      <c r="F24" s="81"/>
    </row>
    <row r="25" spans="1:9" ht="12.75" x14ac:dyDescent="0.2">
      <c r="A25" s="1" t="s">
        <v>165</v>
      </c>
      <c r="G25" s="2"/>
      <c r="H25" s="47"/>
    </row>
    <row r="26" spans="1:9" x14ac:dyDescent="0.2">
      <c r="A26" s="48"/>
      <c r="B26" s="49"/>
      <c r="C26" s="49"/>
      <c r="D26" s="49"/>
      <c r="E26" s="64"/>
      <c r="F26" s="65"/>
    </row>
    <row r="27" spans="1:9" x14ac:dyDescent="0.2">
      <c r="A27" s="111" t="str">
        <f>cargo&amp;": "&amp;responsable</f>
        <v>DIRECTOR GENERAL: JORGE L. DÁVALOS MICELI</v>
      </c>
      <c r="B27" s="2"/>
      <c r="D27" s="2"/>
      <c r="E27" s="43" t="s">
        <v>166</v>
      </c>
      <c r="F27" s="66" t="s">
        <v>223</v>
      </c>
    </row>
    <row r="28" spans="1:9" x14ac:dyDescent="0.2">
      <c r="A28" s="51"/>
      <c r="B28" s="52"/>
      <c r="C28" s="52"/>
      <c r="D28" s="52"/>
      <c r="E28" s="67" t="s">
        <v>167</v>
      </c>
      <c r="F28" s="68" t="s">
        <v>224</v>
      </c>
    </row>
    <row r="29" spans="1:9" x14ac:dyDescent="0.2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2011-08-12T17:22:49Z</cp:lastPrinted>
  <dcterms:created xsi:type="dcterms:W3CDTF">2003-10-02T22:07:43Z</dcterms:created>
  <dcterms:modified xsi:type="dcterms:W3CDTF">2016-08-12T04:07:42Z</dcterms:modified>
</cp:coreProperties>
</file>